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ZVJEŠTAJI MF 2024.G\12. Decembar\"/>
    </mc:Choice>
  </mc:AlternateContent>
  <bookViews>
    <workbookView xWindow="360" yWindow="45" windowWidth="13395" windowHeight="72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43" i="1" l="1"/>
  <c r="E43" i="1"/>
  <c r="C42" i="1" l="1"/>
  <c r="D35" i="1"/>
  <c r="E35" i="1"/>
  <c r="F35" i="1"/>
  <c r="D36" i="1"/>
  <c r="E36" i="1"/>
  <c r="F36" i="1"/>
  <c r="C35" i="1"/>
  <c r="C36" i="1"/>
  <c r="D47" i="1"/>
  <c r="E47" i="1"/>
  <c r="C43" i="1"/>
  <c r="D16" i="1" l="1"/>
  <c r="D42" i="1" l="1"/>
  <c r="E42" i="1"/>
  <c r="E11" i="1" l="1"/>
  <c r="E50" i="1" l="1"/>
  <c r="E39" i="1"/>
  <c r="E30" i="1"/>
  <c r="E21" i="1"/>
  <c r="E16" i="1"/>
  <c r="E6" i="1"/>
  <c r="E15" i="1" l="1"/>
  <c r="E5" i="1" s="1"/>
  <c r="C6" i="1"/>
  <c r="E56" i="1" l="1"/>
  <c r="F44" i="1" l="1"/>
  <c r="F46" i="1"/>
  <c r="D21" i="1" l="1"/>
  <c r="D6" i="1" l="1"/>
  <c r="C47" i="1" l="1"/>
  <c r="F45" i="1" l="1"/>
  <c r="F43" i="1" s="1"/>
  <c r="F49" i="1"/>
  <c r="F47" i="1" s="1"/>
  <c r="F31" i="1"/>
  <c r="F33" i="1"/>
  <c r="F34" i="1"/>
  <c r="F40" i="1"/>
  <c r="F42" i="1" l="1"/>
  <c r="C21" i="1"/>
  <c r="D11" i="1" l="1"/>
  <c r="D39" i="1" l="1"/>
  <c r="D30" i="1"/>
  <c r="D50" i="1" l="1"/>
  <c r="D15" i="1" l="1"/>
  <c r="F7" i="1"/>
  <c r="F8" i="1"/>
  <c r="F9" i="1"/>
  <c r="F10" i="1"/>
  <c r="F12" i="1"/>
  <c r="F13" i="1"/>
  <c r="F17" i="1"/>
  <c r="F19" i="1"/>
  <c r="F22" i="1"/>
  <c r="F25" i="1"/>
  <c r="F26" i="1"/>
  <c r="F28" i="1"/>
  <c r="F41" i="1"/>
  <c r="D5" i="1" l="1"/>
  <c r="F21" i="1" l="1"/>
  <c r="C50" i="1"/>
  <c r="C16" i="1"/>
  <c r="F16" i="1" l="1"/>
  <c r="C15" i="1"/>
  <c r="F15" i="1" s="1"/>
  <c r="D56" i="1"/>
  <c r="C39" i="1"/>
  <c r="F39" i="1" s="1"/>
  <c r="C30" i="1"/>
  <c r="F30" i="1" s="1"/>
  <c r="C11" i="1"/>
  <c r="F11" i="1" s="1"/>
  <c r="F6" i="1"/>
  <c r="C5" i="1" l="1"/>
  <c r="F5" i="1" s="1"/>
  <c r="C56" i="1" l="1"/>
  <c r="F56" i="1" s="1"/>
</calcChain>
</file>

<file path=xl/sharedStrings.xml><?xml version="1.0" encoding="utf-8"?>
<sst xmlns="http://schemas.openxmlformats.org/spreadsheetml/2006/main" count="92" uniqueCount="90">
  <si>
    <t>OBRAZAC POP</t>
  </si>
  <si>
    <t>Prihodi</t>
  </si>
  <si>
    <t xml:space="preserve">Godišnji plan budžeta </t>
  </si>
  <si>
    <t xml:space="preserve">% ostvarenja godišnjeg budžeta </t>
  </si>
  <si>
    <t>Tekući prihodi</t>
  </si>
  <si>
    <t>Porezi</t>
  </si>
  <si>
    <t>7111</t>
  </si>
  <si>
    <t>Porez na dohodak fizičkih lica</t>
  </si>
  <si>
    <t>Porez na nepokretnosti</t>
  </si>
  <si>
    <t>Porez na promet nepokretnosti</t>
  </si>
  <si>
    <t>71175</t>
  </si>
  <si>
    <t>Prirez porezu na dohodak fizičkih lica</t>
  </si>
  <si>
    <t>Takse</t>
  </si>
  <si>
    <t>71312</t>
  </si>
  <si>
    <t>Lokalne administrativne takse</t>
  </si>
  <si>
    <t>7135</t>
  </si>
  <si>
    <t>Lokalne komunalne takse</t>
  </si>
  <si>
    <t>Ostale takse</t>
  </si>
  <si>
    <t>Naknade</t>
  </si>
  <si>
    <t>Naknada za korišćenje dobara od opšteg interesa</t>
  </si>
  <si>
    <t>71411</t>
  </si>
  <si>
    <t>Naknada za korišćenje voda</t>
  </si>
  <si>
    <t>71412</t>
  </si>
  <si>
    <t>Naknada za izvađeni materijal iz vodotoka</t>
  </si>
  <si>
    <t>71413</t>
  </si>
  <si>
    <t>Naknada za zaštitu voda od zagađivanja</t>
  </si>
  <si>
    <t>Naknada za korišćenje rezultata geoloških istraživanja</t>
  </si>
  <si>
    <t>Naknade za korišćenje prirodnih dobara</t>
  </si>
  <si>
    <t>71421</t>
  </si>
  <si>
    <t>Naknada za korišćenje šuma</t>
  </si>
  <si>
    <t>71423</t>
  </si>
  <si>
    <t>Naknada za korišćenje rudnog bogatstva</t>
  </si>
  <si>
    <t>Naknada za korišćenje mineralnih sirovina</t>
  </si>
  <si>
    <t>7146</t>
  </si>
  <si>
    <t>Naknada za komunalno opremanje građevinskog zemljišta</t>
  </si>
  <si>
    <t>7147</t>
  </si>
  <si>
    <t>Naknade za izgradnju i održavanje lokalnih puteva</t>
  </si>
  <si>
    <t>Godišnja naknada pri registraciji drumskih motornih vozila</t>
  </si>
  <si>
    <t>7149</t>
  </si>
  <si>
    <t>Ostale naknade</t>
  </si>
  <si>
    <t>Ostali prihodi</t>
  </si>
  <si>
    <t>7151</t>
  </si>
  <si>
    <t>Prihodi od kapitala (od kamata, akcija i udjela u dobiti i rente)</t>
  </si>
  <si>
    <t>7152</t>
  </si>
  <si>
    <t>Novčane kazne i oduzete imovinske koristi</t>
  </si>
  <si>
    <t>7153</t>
  </si>
  <si>
    <t>Prihodi koje organi ostvaruju vršenjem svoje djelatnosti</t>
  </si>
  <si>
    <t>7155</t>
  </si>
  <si>
    <t>Primici od prodaje imovine</t>
  </si>
  <si>
    <t>721</t>
  </si>
  <si>
    <t>Primici od prodaje nefinansijske imovine</t>
  </si>
  <si>
    <t>7211</t>
  </si>
  <si>
    <t>Prodaja nepokretnosti</t>
  </si>
  <si>
    <t>722</t>
  </si>
  <si>
    <t>Primici od prodaje finansijske imovine</t>
  </si>
  <si>
    <t>Primici od otplate kredita i sredstva prenesena iz prethodne godine</t>
  </si>
  <si>
    <t>Primici od otplate kredita</t>
  </si>
  <si>
    <t>732</t>
  </si>
  <si>
    <t>Sredstva prenesena iz prethodne godine</t>
  </si>
  <si>
    <t>Donacije i transferi</t>
  </si>
  <si>
    <t>741</t>
  </si>
  <si>
    <t>Donacije</t>
  </si>
  <si>
    <t>7411</t>
  </si>
  <si>
    <t>Tekuće donacije</t>
  </si>
  <si>
    <t>7412</t>
  </si>
  <si>
    <t>Kapitalne donacije</t>
  </si>
  <si>
    <t>Transferi</t>
  </si>
  <si>
    <t>7421</t>
  </si>
  <si>
    <t xml:space="preserve">Transferi od budžeta Države </t>
  </si>
  <si>
    <t>7426</t>
  </si>
  <si>
    <t>Transferi od Egalizacionog fonda</t>
  </si>
  <si>
    <t>Pozajmice i krediti</t>
  </si>
  <si>
    <t>751</t>
  </si>
  <si>
    <t>7511</t>
  </si>
  <si>
    <t>Pozajmice i krediti od domaćih izvora</t>
  </si>
  <si>
    <t>Pozajmice i krediti od domaćih finansijskih institucija</t>
  </si>
  <si>
    <t>Pozajmice i krediti od drugih nivoa vlasti</t>
  </si>
  <si>
    <t>7512</t>
  </si>
  <si>
    <t>Pozajmice i krediti od inostranih izvora</t>
  </si>
  <si>
    <t>UKUPNI PRIHODI (71+72+73+74+75)</t>
  </si>
  <si>
    <t>Naknada za korišćenje građevinskog zemljišta</t>
  </si>
  <si>
    <t xml:space="preserve">OPŠTINA PLUŽINE                                                                                        </t>
  </si>
  <si>
    <t>Mileva Radojičić, s.r.</t>
  </si>
  <si>
    <t>Sekretarka</t>
  </si>
  <si>
    <t>EU donacije</t>
  </si>
  <si>
    <t xml:space="preserve">Ostvarenje u periodu 01.01.2024. do 31.12.2024.      </t>
  </si>
  <si>
    <t>Ostvarenje u mjesecu decembru</t>
  </si>
  <si>
    <t>Šefica Odjeljenja</t>
  </si>
  <si>
    <t xml:space="preserve"> Marina Bakrač</t>
  </si>
  <si>
    <r>
      <t xml:space="preserve">     </t>
    </r>
    <r>
      <rPr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Obradila: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</si>
</sst>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;[Red]#,##0.0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mbria"/>
      <family val="1"/>
    </font>
    <font>
      <sz val="9"/>
      <name val="Cambria"/>
      <family val="1"/>
    </font>
    <font>
      <b/>
      <sz val="9"/>
      <name val="Century Gothic"/>
      <family val="2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sz val="9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9"/>
      <color indexed="8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indexed="8"/>
      <name val="Cambria"/>
      <family val="1"/>
      <scheme val="maj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Unicode MS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1" applyFont="1" applyAlignment="1"/>
    <xf numFmtId="0" fontId="5" fillId="0" borderId="0" xfId="1" applyFont="1" applyBorder="1" applyAlignment="1"/>
    <xf numFmtId="0" fontId="8" fillId="0" borderId="0" xfId="1" applyFont="1" applyFill="1"/>
    <xf numFmtId="0" fontId="8" fillId="0" borderId="0" xfId="1" applyFont="1"/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4" fillId="0" borderId="1" xfId="1" applyFont="1" applyFill="1" applyBorder="1"/>
    <xf numFmtId="0" fontId="3" fillId="0" borderId="1" xfId="1" applyFont="1" applyFill="1" applyBorder="1"/>
    <xf numFmtId="0" fontId="4" fillId="0" borderId="1" xfId="1" applyFont="1" applyFill="1" applyBorder="1" applyAlignment="1">
      <alignment horizontal="right" vertical="top"/>
    </xf>
    <xf numFmtId="0" fontId="7" fillId="0" borderId="1" xfId="1" applyFont="1" applyFill="1" applyBorder="1"/>
    <xf numFmtId="0" fontId="4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vertical="center" wrapText="1"/>
    </xf>
    <xf numFmtId="4" fontId="10" fillId="0" borderId="1" xfId="1" applyNumberFormat="1" applyFont="1" applyBorder="1"/>
    <xf numFmtId="4" fontId="11" fillId="0" borderId="1" xfId="1" applyNumberFormat="1" applyFont="1" applyBorder="1"/>
    <xf numFmtId="4" fontId="10" fillId="0" borderId="1" xfId="1" applyNumberFormat="1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1" applyFont="1" applyBorder="1"/>
    <xf numFmtId="0" fontId="9" fillId="0" borderId="0" xfId="1" applyFont="1" applyBorder="1" applyAlignment="1">
      <alignment horizontal="center" vertical="center" wrapText="1"/>
    </xf>
    <xf numFmtId="0" fontId="15" fillId="0" borderId="0" xfId="1" applyFont="1" applyBorder="1"/>
    <xf numFmtId="0" fontId="16" fillId="0" borderId="0" xfId="1" applyFont="1" applyBorder="1"/>
    <xf numFmtId="0" fontId="17" fillId="0" borderId="0" xfId="1" applyFont="1" applyBorder="1"/>
    <xf numFmtId="165" fontId="16" fillId="0" borderId="0" xfId="1" applyNumberFormat="1" applyFont="1" applyBorder="1"/>
    <xf numFmtId="0" fontId="7" fillId="0" borderId="0" xfId="1" applyFont="1" applyBorder="1"/>
    <xf numFmtId="0" fontId="6" fillId="0" borderId="0" xfId="1" applyFont="1" applyBorder="1" applyAlignment="1">
      <alignment horizontal="left" vertical="justify" wrapText="1"/>
    </xf>
    <xf numFmtId="4" fontId="18" fillId="0" borderId="1" xfId="1" applyNumberFormat="1" applyFont="1" applyBorder="1"/>
    <xf numFmtId="4" fontId="19" fillId="0" borderId="1" xfId="1" applyNumberFormat="1" applyFont="1" applyBorder="1"/>
    <xf numFmtId="4" fontId="20" fillId="0" borderId="1" xfId="1" applyNumberFormat="1" applyFont="1" applyBorder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12" fillId="0" borderId="0" xfId="0" applyFont="1" applyAlignment="1">
      <alignment horizontal="center"/>
    </xf>
    <xf numFmtId="0" fontId="25" fillId="0" borderId="0" xfId="0" applyFont="1"/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zoomScaleNormal="100" workbookViewId="0">
      <selection activeCell="F61" sqref="F61"/>
    </sheetView>
  </sheetViews>
  <sheetFormatPr defaultRowHeight="15" x14ac:dyDescent="0.25"/>
  <cols>
    <col min="2" max="2" width="47.140625" customWidth="1"/>
    <col min="3" max="3" width="14" customWidth="1"/>
    <col min="4" max="4" width="15.42578125" customWidth="1"/>
    <col min="5" max="5" width="13.7109375" customWidth="1"/>
    <col min="6" max="6" width="16" customWidth="1"/>
  </cols>
  <sheetData>
    <row r="1" spans="1:6" ht="15.75" thickBot="1" x14ac:dyDescent="0.3">
      <c r="A1" s="1"/>
      <c r="B1" s="1"/>
      <c r="C1" s="1"/>
      <c r="D1" s="2"/>
      <c r="E1" s="38" t="s">
        <v>0</v>
      </c>
      <c r="F1" s="39"/>
    </row>
    <row r="2" spans="1:6" x14ac:dyDescent="0.25">
      <c r="A2" s="3"/>
      <c r="B2" s="3"/>
      <c r="C2" s="4"/>
      <c r="D2" s="4"/>
      <c r="E2" s="4"/>
      <c r="F2" s="4"/>
    </row>
    <row r="3" spans="1:6" x14ac:dyDescent="0.25">
      <c r="A3" s="40" t="s">
        <v>81</v>
      </c>
      <c r="B3" s="41"/>
      <c r="C3" s="41"/>
      <c r="D3" s="41"/>
      <c r="E3" s="41"/>
      <c r="F3" s="42"/>
    </row>
    <row r="4" spans="1:6" ht="48" x14ac:dyDescent="0.25">
      <c r="A4" s="5"/>
      <c r="B4" s="6" t="s">
        <v>1</v>
      </c>
      <c r="C4" s="7" t="s">
        <v>2</v>
      </c>
      <c r="D4" s="7" t="s">
        <v>86</v>
      </c>
      <c r="E4" s="7" t="s">
        <v>85</v>
      </c>
      <c r="F4" s="7" t="s">
        <v>3</v>
      </c>
    </row>
    <row r="5" spans="1:6" x14ac:dyDescent="0.25">
      <c r="A5" s="8">
        <v>71</v>
      </c>
      <c r="B5" s="5" t="s">
        <v>4</v>
      </c>
      <c r="C5" s="16">
        <f>SUM(C6+C11+C15+C30)</f>
        <v>4129000</v>
      </c>
      <c r="D5" s="16">
        <f>SUM(D6+D11+D15+D30)</f>
        <v>247159.98999999996</v>
      </c>
      <c r="E5" s="16">
        <f>SUM(E6+E11+E15+E30)</f>
        <v>3838679.8500000006</v>
      </c>
      <c r="F5" s="16">
        <f>E5/C5*100</f>
        <v>92.968753935577624</v>
      </c>
    </row>
    <row r="6" spans="1:6" x14ac:dyDescent="0.25">
      <c r="A6" s="8">
        <v>711</v>
      </c>
      <c r="B6" s="5" t="s">
        <v>5</v>
      </c>
      <c r="C6" s="16">
        <f>SUM(C7+C8+C9+C10)</f>
        <v>3222000</v>
      </c>
      <c r="D6" s="16">
        <f t="shared" ref="D6" si="0">SUM(D7+D8+D9+D10)</f>
        <v>131197.59999999998</v>
      </c>
      <c r="E6" s="16">
        <f t="shared" ref="E6" si="1">SUM(E7+E8+E9+E10)</f>
        <v>2913094.1100000003</v>
      </c>
      <c r="F6" s="16">
        <f t="shared" ref="F6:F7" si="2">E6/C6*100</f>
        <v>90.412604283054009</v>
      </c>
    </row>
    <row r="7" spans="1:6" x14ac:dyDescent="0.25">
      <c r="A7" s="9" t="s">
        <v>6</v>
      </c>
      <c r="B7" s="10" t="s">
        <v>7</v>
      </c>
      <c r="C7" s="17">
        <v>637000</v>
      </c>
      <c r="D7" s="17">
        <v>101946.54</v>
      </c>
      <c r="E7" s="17">
        <v>678537.47</v>
      </c>
      <c r="F7" s="17">
        <f t="shared" si="2"/>
        <v>106.52079591836734</v>
      </c>
    </row>
    <row r="8" spans="1:6" x14ac:dyDescent="0.25">
      <c r="A8" s="10">
        <v>71131</v>
      </c>
      <c r="B8" s="10" t="s">
        <v>8</v>
      </c>
      <c r="C8" s="17">
        <v>2500000</v>
      </c>
      <c r="D8" s="17">
        <v>16480.48</v>
      </c>
      <c r="E8" s="17">
        <v>2148619.19</v>
      </c>
      <c r="F8" s="17">
        <f>E8/C8*100</f>
        <v>85.944767599999992</v>
      </c>
    </row>
    <row r="9" spans="1:6" x14ac:dyDescent="0.25">
      <c r="A9" s="10">
        <v>71132</v>
      </c>
      <c r="B9" s="10" t="s">
        <v>9</v>
      </c>
      <c r="C9" s="17">
        <v>20000</v>
      </c>
      <c r="D9" s="17">
        <v>1441.98</v>
      </c>
      <c r="E9" s="17">
        <v>12177.23</v>
      </c>
      <c r="F9" s="17">
        <f t="shared" ref="F9:F41" si="3">E9/C9*100</f>
        <v>60.886149999999994</v>
      </c>
    </row>
    <row r="10" spans="1:6" x14ac:dyDescent="0.25">
      <c r="A10" s="9" t="s">
        <v>10</v>
      </c>
      <c r="B10" s="10" t="s">
        <v>11</v>
      </c>
      <c r="C10" s="17">
        <v>65000</v>
      </c>
      <c r="D10" s="17">
        <v>11328.6</v>
      </c>
      <c r="E10" s="17">
        <v>73760.22</v>
      </c>
      <c r="F10" s="17">
        <f t="shared" si="3"/>
        <v>113.47726153846153</v>
      </c>
    </row>
    <row r="11" spans="1:6" x14ac:dyDescent="0.25">
      <c r="A11" s="8">
        <v>713</v>
      </c>
      <c r="B11" s="11" t="s">
        <v>12</v>
      </c>
      <c r="C11" s="16">
        <f>SUM(C12:C14)</f>
        <v>7000</v>
      </c>
      <c r="D11" s="16">
        <f>SUM(D12:D14)</f>
        <v>1357.74</v>
      </c>
      <c r="E11" s="16">
        <f>SUM(E12:E14)</f>
        <v>6139.8499999999995</v>
      </c>
      <c r="F11" s="16">
        <f>E11/C11*100</f>
        <v>87.712142857142851</v>
      </c>
    </row>
    <row r="12" spans="1:6" x14ac:dyDescent="0.25">
      <c r="A12" s="9" t="s">
        <v>13</v>
      </c>
      <c r="B12" s="10" t="s">
        <v>14</v>
      </c>
      <c r="C12" s="17">
        <v>5000</v>
      </c>
      <c r="D12" s="17">
        <v>278</v>
      </c>
      <c r="E12" s="17">
        <v>4860.32</v>
      </c>
      <c r="F12" s="17">
        <f t="shared" si="3"/>
        <v>97.206399999999988</v>
      </c>
    </row>
    <row r="13" spans="1:6" x14ac:dyDescent="0.25">
      <c r="A13" s="9" t="s">
        <v>15</v>
      </c>
      <c r="B13" s="10" t="s">
        <v>16</v>
      </c>
      <c r="C13" s="17">
        <v>2000</v>
      </c>
      <c r="D13" s="17">
        <v>1079.74</v>
      </c>
      <c r="E13" s="17">
        <v>1279.53</v>
      </c>
      <c r="F13" s="17">
        <f t="shared" si="3"/>
        <v>63.976500000000001</v>
      </c>
    </row>
    <row r="14" spans="1:6" x14ac:dyDescent="0.25">
      <c r="A14" s="9">
        <v>7136</v>
      </c>
      <c r="B14" s="10" t="s">
        <v>17</v>
      </c>
      <c r="C14" s="17">
        <v>0</v>
      </c>
      <c r="D14" s="17">
        <v>0</v>
      </c>
      <c r="E14" s="17">
        <v>0</v>
      </c>
      <c r="F14" s="17">
        <v>0</v>
      </c>
    </row>
    <row r="15" spans="1:6" x14ac:dyDescent="0.25">
      <c r="A15" s="8">
        <v>714</v>
      </c>
      <c r="B15" s="11" t="s">
        <v>18</v>
      </c>
      <c r="C15" s="16">
        <f>SUM(C16+C21+C25+C26+C27+C28+C29)</f>
        <v>857000</v>
      </c>
      <c r="D15" s="16">
        <f>SUM(D16+D21+D25+D26+D27+D28+D29)</f>
        <v>106708.93999999999</v>
      </c>
      <c r="E15" s="16">
        <f>SUM(E16+E21+E25+E26+E27+E28+E29)</f>
        <v>898270.55999999982</v>
      </c>
      <c r="F15" s="16">
        <f>E15/C15*100</f>
        <v>104.81570128354724</v>
      </c>
    </row>
    <row r="16" spans="1:6" x14ac:dyDescent="0.25">
      <c r="A16" s="10">
        <v>7141</v>
      </c>
      <c r="B16" s="10" t="s">
        <v>19</v>
      </c>
      <c r="C16" s="30">
        <f>SUM(C17:C20)</f>
        <v>623000</v>
      </c>
      <c r="D16" s="32">
        <f>SUM(D17:D20)</f>
        <v>77956.61</v>
      </c>
      <c r="E16" s="32">
        <f>SUM(E17:E20)</f>
        <v>726732.12</v>
      </c>
      <c r="F16" s="17">
        <f t="shared" si="3"/>
        <v>116.65042054574639</v>
      </c>
    </row>
    <row r="17" spans="1:6" x14ac:dyDescent="0.25">
      <c r="A17" s="9" t="s">
        <v>20</v>
      </c>
      <c r="B17" s="10" t="s">
        <v>21</v>
      </c>
      <c r="C17" s="17">
        <v>622000</v>
      </c>
      <c r="D17" s="17">
        <v>76817.25</v>
      </c>
      <c r="E17" s="17">
        <v>725286.38</v>
      </c>
      <c r="F17" s="17">
        <f t="shared" si="3"/>
        <v>116.60552733118972</v>
      </c>
    </row>
    <row r="18" spans="1:6" x14ac:dyDescent="0.25">
      <c r="A18" s="9" t="s">
        <v>22</v>
      </c>
      <c r="B18" s="10" t="s">
        <v>23</v>
      </c>
      <c r="C18" s="17">
        <v>0</v>
      </c>
      <c r="D18" s="17">
        <v>0</v>
      </c>
      <c r="E18" s="17">
        <v>0</v>
      </c>
      <c r="F18" s="17">
        <v>0</v>
      </c>
    </row>
    <row r="19" spans="1:6" x14ac:dyDescent="0.25">
      <c r="A19" s="9" t="s">
        <v>24</v>
      </c>
      <c r="B19" s="10" t="s">
        <v>25</v>
      </c>
      <c r="C19" s="17">
        <v>1000</v>
      </c>
      <c r="D19" s="17">
        <v>1139.3599999999999</v>
      </c>
      <c r="E19" s="17">
        <v>1445.74</v>
      </c>
      <c r="F19" s="17">
        <f t="shared" si="3"/>
        <v>144.57400000000001</v>
      </c>
    </row>
    <row r="20" spans="1:6" x14ac:dyDescent="0.25">
      <c r="A20" s="9">
        <v>71414</v>
      </c>
      <c r="B20" s="10" t="s">
        <v>26</v>
      </c>
      <c r="C20" s="17">
        <v>0</v>
      </c>
      <c r="D20" s="17">
        <v>0</v>
      </c>
      <c r="E20" s="17">
        <v>0</v>
      </c>
      <c r="F20" s="17">
        <v>0</v>
      </c>
    </row>
    <row r="21" spans="1:6" x14ac:dyDescent="0.25">
      <c r="A21" s="10">
        <v>7142</v>
      </c>
      <c r="B21" s="10" t="s">
        <v>27</v>
      </c>
      <c r="C21" s="31">
        <f>SUM(C22:C24)</f>
        <v>192500</v>
      </c>
      <c r="D21" s="31">
        <f>SUM(D22:D24)</f>
        <v>22948.98</v>
      </c>
      <c r="E21" s="31">
        <f>SUM(E22:E24)</f>
        <v>135231.07</v>
      </c>
      <c r="F21" s="16">
        <f>E21/C21*100</f>
        <v>70.249906493506501</v>
      </c>
    </row>
    <row r="22" spans="1:6" x14ac:dyDescent="0.25">
      <c r="A22" s="9" t="s">
        <v>28</v>
      </c>
      <c r="B22" s="10" t="s">
        <v>29</v>
      </c>
      <c r="C22" s="17">
        <v>192500</v>
      </c>
      <c r="D22" s="17">
        <v>22948.98</v>
      </c>
      <c r="E22" s="17">
        <v>135231.07</v>
      </c>
      <c r="F22" s="17">
        <f t="shared" si="3"/>
        <v>70.249906493506501</v>
      </c>
    </row>
    <row r="23" spans="1:6" x14ac:dyDescent="0.25">
      <c r="A23" s="9" t="s">
        <v>30</v>
      </c>
      <c r="B23" s="10" t="s">
        <v>31</v>
      </c>
      <c r="C23" s="17">
        <v>0</v>
      </c>
      <c r="D23" s="17">
        <v>0</v>
      </c>
      <c r="E23" s="17">
        <v>0</v>
      </c>
      <c r="F23" s="17">
        <v>0</v>
      </c>
    </row>
    <row r="24" spans="1:6" x14ac:dyDescent="0.25">
      <c r="A24" s="12">
        <v>71424</v>
      </c>
      <c r="B24" s="13" t="s">
        <v>32</v>
      </c>
      <c r="C24" s="17">
        <v>0</v>
      </c>
      <c r="D24" s="17">
        <v>0</v>
      </c>
      <c r="E24" s="17">
        <v>0</v>
      </c>
      <c r="F24" s="17">
        <v>0</v>
      </c>
    </row>
    <row r="25" spans="1:6" x14ac:dyDescent="0.25">
      <c r="A25" s="12">
        <v>7145</v>
      </c>
      <c r="B25" s="13" t="s">
        <v>80</v>
      </c>
      <c r="C25" s="17">
        <v>10000</v>
      </c>
      <c r="D25" s="17">
        <v>3099.69</v>
      </c>
      <c r="E25" s="17">
        <v>10398.83</v>
      </c>
      <c r="F25" s="17">
        <f t="shared" si="3"/>
        <v>103.9883</v>
      </c>
    </row>
    <row r="26" spans="1:6" x14ac:dyDescent="0.25">
      <c r="A26" s="9" t="s">
        <v>33</v>
      </c>
      <c r="B26" s="14" t="s">
        <v>34</v>
      </c>
      <c r="C26" s="17">
        <v>5000</v>
      </c>
      <c r="D26" s="17">
        <v>79.680000000000007</v>
      </c>
      <c r="E26" s="17">
        <v>5735.47</v>
      </c>
      <c r="F26" s="17">
        <f t="shared" si="3"/>
        <v>114.7094</v>
      </c>
    </row>
    <row r="27" spans="1:6" x14ac:dyDescent="0.25">
      <c r="A27" s="9" t="s">
        <v>35</v>
      </c>
      <c r="B27" s="14" t="s">
        <v>36</v>
      </c>
      <c r="C27" s="17">
        <v>0</v>
      </c>
      <c r="D27" s="17">
        <v>0</v>
      </c>
      <c r="E27" s="17">
        <v>0</v>
      </c>
      <c r="F27" s="17">
        <v>0</v>
      </c>
    </row>
    <row r="28" spans="1:6" x14ac:dyDescent="0.25">
      <c r="A28" s="9">
        <v>71484</v>
      </c>
      <c r="B28" s="14" t="s">
        <v>37</v>
      </c>
      <c r="C28" s="17">
        <v>26500</v>
      </c>
      <c r="D28" s="17">
        <v>2623.98</v>
      </c>
      <c r="E28" s="17">
        <v>20173.07</v>
      </c>
      <c r="F28" s="17">
        <f t="shared" si="3"/>
        <v>76.124792452830192</v>
      </c>
    </row>
    <row r="29" spans="1:6" x14ac:dyDescent="0.25">
      <c r="A29" s="9" t="s">
        <v>38</v>
      </c>
      <c r="B29" s="10" t="s">
        <v>39</v>
      </c>
      <c r="C29" s="17">
        <v>0</v>
      </c>
      <c r="D29" s="17">
        <v>0</v>
      </c>
      <c r="E29" s="17">
        <v>0</v>
      </c>
      <c r="F29" s="17">
        <v>0</v>
      </c>
    </row>
    <row r="30" spans="1:6" x14ac:dyDescent="0.25">
      <c r="A30" s="8">
        <v>715</v>
      </c>
      <c r="B30" s="11" t="s">
        <v>40</v>
      </c>
      <c r="C30" s="16">
        <f>SUM(C31:C34)</f>
        <v>43000</v>
      </c>
      <c r="D30" s="16">
        <f>SUM(D31:D34)</f>
        <v>7895.71</v>
      </c>
      <c r="E30" s="16">
        <f>SUM(E31:E34)</f>
        <v>21175.33</v>
      </c>
      <c r="F30" s="16">
        <f>E30/C30*100</f>
        <v>49.244953488372097</v>
      </c>
    </row>
    <row r="31" spans="1:6" x14ac:dyDescent="0.25">
      <c r="A31" s="9" t="s">
        <v>41</v>
      </c>
      <c r="B31" s="10" t="s">
        <v>42</v>
      </c>
      <c r="C31" s="17">
        <v>3000</v>
      </c>
      <c r="D31" s="17">
        <v>223</v>
      </c>
      <c r="E31" s="17">
        <v>2456</v>
      </c>
      <c r="F31" s="17">
        <f t="shared" ref="F31:F34" si="4">E31/C31*100</f>
        <v>81.86666666666666</v>
      </c>
    </row>
    <row r="32" spans="1:6" x14ac:dyDescent="0.25">
      <c r="A32" s="9" t="s">
        <v>43</v>
      </c>
      <c r="B32" s="10" t="s">
        <v>44</v>
      </c>
      <c r="C32" s="17">
        <v>10000</v>
      </c>
      <c r="D32" s="17">
        <v>0</v>
      </c>
      <c r="E32" s="17">
        <v>160</v>
      </c>
      <c r="F32" s="17">
        <v>0</v>
      </c>
    </row>
    <row r="33" spans="1:6" x14ac:dyDescent="0.25">
      <c r="A33" s="9" t="s">
        <v>45</v>
      </c>
      <c r="B33" s="10" t="s">
        <v>46</v>
      </c>
      <c r="C33" s="17">
        <v>20000</v>
      </c>
      <c r="D33" s="17">
        <v>7618.55</v>
      </c>
      <c r="E33" s="17">
        <v>18289.400000000001</v>
      </c>
      <c r="F33" s="17">
        <f t="shared" si="4"/>
        <v>91.447000000000017</v>
      </c>
    </row>
    <row r="34" spans="1:6" x14ac:dyDescent="0.25">
      <c r="A34" s="9" t="s">
        <v>47</v>
      </c>
      <c r="B34" s="10" t="s">
        <v>40</v>
      </c>
      <c r="C34" s="17">
        <v>10000</v>
      </c>
      <c r="D34" s="17">
        <v>54.16</v>
      </c>
      <c r="E34" s="17">
        <v>269.93</v>
      </c>
      <c r="F34" s="17">
        <f t="shared" si="4"/>
        <v>2.6993</v>
      </c>
    </row>
    <row r="35" spans="1:6" x14ac:dyDescent="0.25">
      <c r="A35" s="8">
        <v>72</v>
      </c>
      <c r="B35" s="11" t="s">
        <v>48</v>
      </c>
      <c r="C35" s="16">
        <f>SUM(C36+C38)</f>
        <v>140000</v>
      </c>
      <c r="D35" s="16">
        <f t="shared" ref="D35:F35" si="5">SUM(D36+D38)</f>
        <v>0</v>
      </c>
      <c r="E35" s="16">
        <f t="shared" si="5"/>
        <v>0</v>
      </c>
      <c r="F35" s="16">
        <f t="shared" si="5"/>
        <v>0</v>
      </c>
    </row>
    <row r="36" spans="1:6" x14ac:dyDescent="0.25">
      <c r="A36" s="9" t="s">
        <v>49</v>
      </c>
      <c r="B36" s="10" t="s">
        <v>50</v>
      </c>
      <c r="C36" s="17">
        <f>SUM(C37)</f>
        <v>140000</v>
      </c>
      <c r="D36" s="17">
        <f t="shared" ref="D36:F36" si="6">SUM(D37)</f>
        <v>0</v>
      </c>
      <c r="E36" s="17">
        <f t="shared" si="6"/>
        <v>0</v>
      </c>
      <c r="F36" s="17">
        <f t="shared" si="6"/>
        <v>0</v>
      </c>
    </row>
    <row r="37" spans="1:6" x14ac:dyDescent="0.25">
      <c r="A37" s="9" t="s">
        <v>51</v>
      </c>
      <c r="B37" s="10" t="s">
        <v>52</v>
      </c>
      <c r="C37" s="17">
        <v>140000</v>
      </c>
      <c r="D37" s="17">
        <v>0</v>
      </c>
      <c r="E37" s="17">
        <v>0</v>
      </c>
      <c r="F37" s="17">
        <v>0</v>
      </c>
    </row>
    <row r="38" spans="1:6" x14ac:dyDescent="0.25">
      <c r="A38" s="9" t="s">
        <v>53</v>
      </c>
      <c r="B38" s="10" t="s">
        <v>54</v>
      </c>
      <c r="C38" s="17">
        <v>0</v>
      </c>
      <c r="D38" s="17">
        <v>0</v>
      </c>
      <c r="E38" s="17">
        <v>0</v>
      </c>
      <c r="F38" s="17">
        <v>0</v>
      </c>
    </row>
    <row r="39" spans="1:6" ht="24" x14ac:dyDescent="0.25">
      <c r="A39" s="8">
        <v>73</v>
      </c>
      <c r="B39" s="15" t="s">
        <v>55</v>
      </c>
      <c r="C39" s="18">
        <f>SUM(C40:C41)</f>
        <v>2835100</v>
      </c>
      <c r="D39" s="18">
        <f>SUM(D40:D41)</f>
        <v>492.14</v>
      </c>
      <c r="E39" s="18">
        <f>SUM(E40:E41)</f>
        <v>2833612.24</v>
      </c>
      <c r="F39" s="16">
        <f>E39/C39*100</f>
        <v>99.947523544143067</v>
      </c>
    </row>
    <row r="40" spans="1:6" x14ac:dyDescent="0.25">
      <c r="A40" s="9">
        <v>731</v>
      </c>
      <c r="B40" s="10" t="s">
        <v>56</v>
      </c>
      <c r="C40" s="17">
        <v>6500</v>
      </c>
      <c r="D40" s="17">
        <v>492.14</v>
      </c>
      <c r="E40" s="17">
        <v>5023.83</v>
      </c>
      <c r="F40" s="17">
        <f>E40/C40*100</f>
        <v>77.289692307692306</v>
      </c>
    </row>
    <row r="41" spans="1:6" x14ac:dyDescent="0.25">
      <c r="A41" s="9" t="s">
        <v>57</v>
      </c>
      <c r="B41" s="10" t="s">
        <v>58</v>
      </c>
      <c r="C41" s="17">
        <v>2828600</v>
      </c>
      <c r="D41" s="17">
        <v>0</v>
      </c>
      <c r="E41" s="17">
        <v>2828588.41</v>
      </c>
      <c r="F41" s="17">
        <f t="shared" si="3"/>
        <v>99.999590256664078</v>
      </c>
    </row>
    <row r="42" spans="1:6" x14ac:dyDescent="0.25">
      <c r="A42" s="8">
        <v>74</v>
      </c>
      <c r="B42" s="11" t="s">
        <v>59</v>
      </c>
      <c r="C42" s="16">
        <f>SUM(C43+C46+C47)</f>
        <v>2391200</v>
      </c>
      <c r="D42" s="16">
        <f t="shared" ref="D42:F42" si="7">SUM(D43+D46+D47)</f>
        <v>484078.82</v>
      </c>
      <c r="E42" s="16">
        <f t="shared" si="7"/>
        <v>2481087.1199999996</v>
      </c>
      <c r="F42" s="16">
        <f t="shared" si="7"/>
        <v>265.40128172131148</v>
      </c>
    </row>
    <row r="43" spans="1:6" x14ac:dyDescent="0.25">
      <c r="A43" s="9" t="s">
        <v>60</v>
      </c>
      <c r="B43" s="10" t="s">
        <v>61</v>
      </c>
      <c r="C43" s="30">
        <f>SUM(C44:C45)</f>
        <v>250000</v>
      </c>
      <c r="D43" s="30">
        <f t="shared" ref="D43:E43" si="8">SUM(D44:D45)</f>
        <v>176851.38</v>
      </c>
      <c r="E43" s="30">
        <f t="shared" si="8"/>
        <v>302739.57</v>
      </c>
      <c r="F43" s="30">
        <f t="shared" ref="F43" si="9">SUM(F44:F46)</f>
        <v>151.36978500000001</v>
      </c>
    </row>
    <row r="44" spans="1:6" x14ac:dyDescent="0.25">
      <c r="A44" s="9" t="s">
        <v>62</v>
      </c>
      <c r="B44" s="10" t="s">
        <v>63</v>
      </c>
      <c r="C44" s="17">
        <v>50000</v>
      </c>
      <c r="D44" s="17">
        <v>0</v>
      </c>
      <c r="E44" s="17">
        <v>0</v>
      </c>
      <c r="F44" s="17">
        <f t="shared" ref="F44:F56" si="10">E44/C44*100</f>
        <v>0</v>
      </c>
    </row>
    <row r="45" spans="1:6" x14ac:dyDescent="0.25">
      <c r="A45" s="9" t="s">
        <v>64</v>
      </c>
      <c r="B45" s="10" t="s">
        <v>65</v>
      </c>
      <c r="C45" s="17">
        <v>200000</v>
      </c>
      <c r="D45" s="17">
        <v>176851.38</v>
      </c>
      <c r="E45" s="17">
        <v>302739.57</v>
      </c>
      <c r="F45" s="17">
        <f t="shared" si="10"/>
        <v>151.36978500000001</v>
      </c>
    </row>
    <row r="46" spans="1:6" x14ac:dyDescent="0.25">
      <c r="A46" s="9">
        <v>7413</v>
      </c>
      <c r="B46" s="10" t="s">
        <v>84</v>
      </c>
      <c r="C46" s="17">
        <v>71200</v>
      </c>
      <c r="D46" s="17">
        <v>0</v>
      </c>
      <c r="E46" s="17">
        <v>0</v>
      </c>
      <c r="F46" s="17">
        <f t="shared" si="10"/>
        <v>0</v>
      </c>
    </row>
    <row r="47" spans="1:6" x14ac:dyDescent="0.25">
      <c r="A47" s="10">
        <v>742</v>
      </c>
      <c r="B47" s="10" t="s">
        <v>66</v>
      </c>
      <c r="C47" s="16">
        <f>SUM(C48+C49)</f>
        <v>2070000</v>
      </c>
      <c r="D47" s="16">
        <f t="shared" ref="D47:F47" si="11">SUM(D48+D49)</f>
        <v>307227.44</v>
      </c>
      <c r="E47" s="16">
        <f t="shared" si="11"/>
        <v>2178347.5499999998</v>
      </c>
      <c r="F47" s="16">
        <f t="shared" si="11"/>
        <v>114.03149672131147</v>
      </c>
    </row>
    <row r="48" spans="1:6" x14ac:dyDescent="0.25">
      <c r="A48" s="9" t="s">
        <v>67</v>
      </c>
      <c r="B48" s="10" t="s">
        <v>68</v>
      </c>
      <c r="C48" s="17">
        <v>850000</v>
      </c>
      <c r="D48" s="17">
        <v>143003.23000000001</v>
      </c>
      <c r="E48" s="17">
        <v>787163.29</v>
      </c>
      <c r="F48" s="17">
        <v>0</v>
      </c>
    </row>
    <row r="49" spans="1:7" x14ac:dyDescent="0.25">
      <c r="A49" s="9" t="s">
        <v>69</v>
      </c>
      <c r="B49" s="10" t="s">
        <v>70</v>
      </c>
      <c r="C49" s="17">
        <v>1220000</v>
      </c>
      <c r="D49" s="17">
        <v>164224.21</v>
      </c>
      <c r="E49" s="17">
        <v>1391184.26</v>
      </c>
      <c r="F49" s="17">
        <f t="shared" si="10"/>
        <v>114.03149672131147</v>
      </c>
    </row>
    <row r="50" spans="1:7" x14ac:dyDescent="0.25">
      <c r="A50" s="8">
        <v>75</v>
      </c>
      <c r="B50" s="11" t="s">
        <v>71</v>
      </c>
      <c r="C50" s="16">
        <f>SUM(C51:C55)</f>
        <v>0</v>
      </c>
      <c r="D50" s="16">
        <f>SUM(D51:D55)</f>
        <v>0</v>
      </c>
      <c r="E50" s="16">
        <f>SUM(E51:E55)</f>
        <v>0</v>
      </c>
      <c r="F50" s="16">
        <v>0</v>
      </c>
    </row>
    <row r="51" spans="1:7" x14ac:dyDescent="0.25">
      <c r="A51" s="9" t="s">
        <v>72</v>
      </c>
      <c r="B51" s="10" t="s">
        <v>71</v>
      </c>
      <c r="C51" s="17">
        <v>0</v>
      </c>
      <c r="D51" s="17">
        <v>0</v>
      </c>
      <c r="E51" s="17">
        <v>0</v>
      </c>
      <c r="F51" s="17">
        <v>0</v>
      </c>
    </row>
    <row r="52" spans="1:7" x14ac:dyDescent="0.25">
      <c r="A52" s="9" t="s">
        <v>73</v>
      </c>
      <c r="B52" s="10" t="s">
        <v>74</v>
      </c>
      <c r="C52" s="17">
        <v>0</v>
      </c>
      <c r="D52" s="17">
        <v>0</v>
      </c>
      <c r="E52" s="17">
        <v>0</v>
      </c>
      <c r="F52" s="17">
        <v>0</v>
      </c>
    </row>
    <row r="53" spans="1:7" x14ac:dyDescent="0.25">
      <c r="A53" s="9">
        <v>75111</v>
      </c>
      <c r="B53" s="10" t="s">
        <v>75</v>
      </c>
      <c r="C53" s="17">
        <v>0</v>
      </c>
      <c r="D53" s="17">
        <v>0</v>
      </c>
      <c r="E53" s="17">
        <v>0</v>
      </c>
      <c r="F53" s="17">
        <v>0</v>
      </c>
    </row>
    <row r="54" spans="1:7" x14ac:dyDescent="0.25">
      <c r="A54" s="9">
        <v>75112</v>
      </c>
      <c r="B54" s="10" t="s">
        <v>76</v>
      </c>
      <c r="C54" s="17">
        <v>0</v>
      </c>
      <c r="D54" s="17">
        <v>0</v>
      </c>
      <c r="E54" s="17">
        <v>0</v>
      </c>
      <c r="F54" s="17">
        <v>0</v>
      </c>
    </row>
    <row r="55" spans="1:7" x14ac:dyDescent="0.25">
      <c r="A55" s="9" t="s">
        <v>77</v>
      </c>
      <c r="B55" s="10" t="s">
        <v>78</v>
      </c>
      <c r="C55" s="17">
        <v>0</v>
      </c>
      <c r="D55" s="17">
        <v>0</v>
      </c>
      <c r="E55" s="17">
        <v>0</v>
      </c>
      <c r="F55" s="17">
        <v>0</v>
      </c>
    </row>
    <row r="56" spans="1:7" x14ac:dyDescent="0.25">
      <c r="A56" s="10"/>
      <c r="B56" s="11" t="s">
        <v>79</v>
      </c>
      <c r="C56" s="16">
        <f>SUM(C5+C35+C39+C42+C50)</f>
        <v>9495300</v>
      </c>
      <c r="D56" s="16">
        <f>SUM(D5+D35+D39+D42+D50)</f>
        <v>731730.95</v>
      </c>
      <c r="E56" s="16">
        <f>SUM(E5+E35+E39+E42+E50)</f>
        <v>9153379.2100000009</v>
      </c>
      <c r="F56" s="16">
        <f t="shared" si="10"/>
        <v>96.399052267964151</v>
      </c>
    </row>
    <row r="57" spans="1:7" ht="12" customHeight="1" x14ac:dyDescent="0.25"/>
    <row r="58" spans="1:7" s="21" customFormat="1" ht="12" customHeight="1" x14ac:dyDescent="0.2">
      <c r="A58" s="19" t="s">
        <v>89</v>
      </c>
      <c r="B58" s="33"/>
      <c r="F58" s="36" t="s">
        <v>83</v>
      </c>
    </row>
    <row r="59" spans="1:7" ht="13.5" customHeight="1" x14ac:dyDescent="0.25">
      <c r="A59" s="37" t="s">
        <v>87</v>
      </c>
      <c r="B59" s="34"/>
      <c r="F59" s="19" t="s">
        <v>82</v>
      </c>
      <c r="G59" s="20"/>
    </row>
    <row r="60" spans="1:7" ht="16.5" x14ac:dyDescent="0.3">
      <c r="A60" s="37" t="s">
        <v>88</v>
      </c>
      <c r="B60" s="35"/>
    </row>
    <row r="61" spans="1:7" x14ac:dyDescent="0.25">
      <c r="B61" s="22"/>
      <c r="C61" s="23"/>
    </row>
    <row r="62" spans="1:7" x14ac:dyDescent="0.25">
      <c r="B62" s="24"/>
      <c r="C62" s="25"/>
    </row>
    <row r="63" spans="1:7" x14ac:dyDescent="0.25">
      <c r="B63" s="26"/>
      <c r="C63" s="25"/>
    </row>
    <row r="64" spans="1:7" x14ac:dyDescent="0.25">
      <c r="B64" s="26"/>
      <c r="C64" s="25"/>
    </row>
    <row r="65" spans="2:3" x14ac:dyDescent="0.25">
      <c r="B65" s="26"/>
      <c r="C65" s="25"/>
    </row>
    <row r="66" spans="2:3" x14ac:dyDescent="0.25">
      <c r="B66" s="26"/>
      <c r="C66" s="25"/>
    </row>
    <row r="67" spans="2:3" x14ac:dyDescent="0.25">
      <c r="B67" s="26"/>
      <c r="C67" s="25"/>
    </row>
    <row r="68" spans="2:3" x14ac:dyDescent="0.25">
      <c r="B68" s="24"/>
      <c r="C68" s="25"/>
    </row>
    <row r="69" spans="2:3" x14ac:dyDescent="0.25">
      <c r="B69" s="24"/>
      <c r="C69" s="27"/>
    </row>
    <row r="70" spans="2:3" x14ac:dyDescent="0.25">
      <c r="B70" s="24"/>
      <c r="C70" s="27"/>
    </row>
    <row r="71" spans="2:3" x14ac:dyDescent="0.25">
      <c r="B71" s="24"/>
      <c r="C71" s="27"/>
    </row>
    <row r="72" spans="2:3" x14ac:dyDescent="0.25">
      <c r="B72" s="24"/>
      <c r="C72" s="27"/>
    </row>
    <row r="73" spans="2:3" x14ac:dyDescent="0.25">
      <c r="B73" s="24"/>
      <c r="C73" s="27"/>
    </row>
    <row r="74" spans="2:3" x14ac:dyDescent="0.25">
      <c r="B74" s="24"/>
      <c r="C74" s="27"/>
    </row>
    <row r="75" spans="2:3" x14ac:dyDescent="0.25">
      <c r="B75" s="24"/>
      <c r="C75" s="27"/>
    </row>
    <row r="76" spans="2:3" x14ac:dyDescent="0.25">
      <c r="B76" s="28"/>
      <c r="C76" s="27"/>
    </row>
    <row r="77" spans="2:3" x14ac:dyDescent="0.25">
      <c r="B77" s="24"/>
      <c r="C77" s="27"/>
    </row>
    <row r="78" spans="2:3" x14ac:dyDescent="0.25">
      <c r="B78" s="29"/>
      <c r="C78" s="27"/>
    </row>
    <row r="79" spans="2:3" x14ac:dyDescent="0.25">
      <c r="B79" s="24"/>
      <c r="C79" s="25"/>
    </row>
    <row r="80" spans="2:3" x14ac:dyDescent="0.25">
      <c r="B80" s="24"/>
      <c r="C80" s="25"/>
    </row>
    <row r="81" spans="2:3" x14ac:dyDescent="0.25">
      <c r="B81" s="24"/>
      <c r="C81" s="25"/>
    </row>
    <row r="82" spans="2:3" x14ac:dyDescent="0.25">
      <c r="B82" s="24"/>
      <c r="C82" s="25"/>
    </row>
  </sheetData>
  <mergeCells count="2">
    <mergeCell ref="E1:F1"/>
    <mergeCell ref="A3:F3"/>
  </mergeCells>
  <pageMargins left="0.7" right="0.7" top="0.75" bottom="0.75" header="0.3" footer="0.3"/>
  <pageSetup orientation="landscape" r:id="rId1"/>
  <ignoredErrors>
    <ignoredError sqref="A47:A57 A7:A24 A26:A45" numberStoredAsText="1"/>
    <ignoredError sqref="D21:E21 C21 C30 C43:D43 E43" formulaRange="1"/>
    <ignoredError sqref="D50 F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Win 7</cp:lastModifiedBy>
  <cp:lastPrinted>2025-02-06T11:40:26Z</cp:lastPrinted>
  <dcterms:created xsi:type="dcterms:W3CDTF">2019-02-06T11:15:52Z</dcterms:created>
  <dcterms:modified xsi:type="dcterms:W3CDTF">2025-02-06T14:58:55Z</dcterms:modified>
</cp:coreProperties>
</file>